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S-TEACHER\Desktop\"/>
    </mc:Choice>
  </mc:AlternateContent>
  <bookViews>
    <workbookView xWindow="0" yWindow="0" windowWidth="11490" windowHeight="6705" activeTab="1"/>
  </bookViews>
  <sheets>
    <sheet name="2nd" sheetId="1" r:id="rId1"/>
    <sheet name="6th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2" l="1"/>
  <c r="K6" i="2"/>
  <c r="E6" i="2"/>
  <c r="Q5" i="1"/>
  <c r="K5" i="1"/>
  <c r="E5" i="1"/>
  <c r="Q11" i="2" l="1"/>
  <c r="M11" i="2"/>
  <c r="K11" i="2"/>
  <c r="G11" i="2"/>
  <c r="E11" i="2"/>
  <c r="A11" i="2"/>
  <c r="M11" i="1"/>
  <c r="G11" i="1"/>
  <c r="A11" i="1"/>
  <c r="Q11" i="1" l="1"/>
  <c r="K11" i="1"/>
  <c r="E11" i="1"/>
</calcChain>
</file>

<file path=xl/sharedStrings.xml><?xml version="1.0" encoding="utf-8"?>
<sst xmlns="http://schemas.openxmlformats.org/spreadsheetml/2006/main" count="36" uniqueCount="8">
  <si>
    <t>Trial 1</t>
  </si>
  <si>
    <t>Trial 2</t>
  </si>
  <si>
    <t>Trial 3</t>
  </si>
  <si>
    <t>Average</t>
  </si>
  <si>
    <t>Temp</t>
  </si>
  <si>
    <t>Room Temperature</t>
  </si>
  <si>
    <t>Cold Water</t>
  </si>
  <si>
    <t>Warm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</si>
</sst>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E11" totalsRowCount="1">
  <autoFilter ref="A2:E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K11" totalsRowCount="1">
  <autoFilter ref="G2:K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M2:Q11" totalsRowCount="1">
  <autoFilter ref="M2:Q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E11" totalsRowCount="1">
  <autoFilter ref="A2:E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Table26" displayName="Table26" ref="G2:K11" totalsRowCount="1">
  <autoFilter ref="G2:K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M2:Q11" totalsRowCount="1">
  <autoFilter ref="M2:Q10"/>
  <tableColumns count="5">
    <tableColumn id="1" name="Temp" totalsRowFunction="average"/>
    <tableColumn id="2" name="Trial 1"/>
    <tableColumn id="3" name="Trial 2"/>
    <tableColumn id="4" name="Trial 3"/>
    <tableColumn id="5" name="Average" totalsRowFunction="averag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90" zoomScaleNormal="90" workbookViewId="0">
      <selection activeCell="K16" sqref="K16"/>
    </sheetView>
  </sheetViews>
  <sheetFormatPr defaultRowHeight="15" x14ac:dyDescent="0.25"/>
  <cols>
    <col min="1" max="1" width="8.28515625" bestFit="1" customWidth="1"/>
    <col min="2" max="4" width="8.5703125" bestFit="1" customWidth="1"/>
    <col min="5" max="5" width="10.5703125" bestFit="1" customWidth="1"/>
    <col min="7" max="7" width="8.28515625" bestFit="1" customWidth="1"/>
    <col min="8" max="10" width="8.5703125" bestFit="1" customWidth="1"/>
    <col min="11" max="11" width="10.5703125" bestFit="1" customWidth="1"/>
    <col min="13" max="13" width="8.28515625" bestFit="1" customWidth="1"/>
    <col min="14" max="16" width="8.5703125" bestFit="1" customWidth="1"/>
    <col min="17" max="17" width="10.5703125" bestFit="1" customWidth="1"/>
  </cols>
  <sheetData>
    <row r="1" spans="1:17" x14ac:dyDescent="0.25">
      <c r="A1" s="2" t="s">
        <v>5</v>
      </c>
      <c r="B1" s="2"/>
      <c r="C1" s="2"/>
      <c r="D1" s="2"/>
      <c r="E1" s="2"/>
      <c r="G1" s="2" t="s">
        <v>6</v>
      </c>
      <c r="H1" s="2"/>
      <c r="I1" s="2"/>
      <c r="J1" s="2"/>
      <c r="K1" s="2"/>
      <c r="M1" s="2" t="s">
        <v>7</v>
      </c>
      <c r="N1" s="2"/>
      <c r="O1" s="2"/>
      <c r="P1" s="2"/>
      <c r="Q1" s="2"/>
    </row>
    <row r="2" spans="1:17" x14ac:dyDescent="0.25">
      <c r="A2" t="s">
        <v>4</v>
      </c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0</v>
      </c>
      <c r="I2" t="s">
        <v>1</v>
      </c>
      <c r="J2" t="s">
        <v>2</v>
      </c>
      <c r="K2" t="s">
        <v>3</v>
      </c>
      <c r="M2" t="s">
        <v>4</v>
      </c>
      <c r="N2" t="s">
        <v>0</v>
      </c>
      <c r="O2" t="s">
        <v>1</v>
      </c>
      <c r="P2" t="s">
        <v>2</v>
      </c>
      <c r="Q2" t="s">
        <v>3</v>
      </c>
    </row>
    <row r="3" spans="1:17" x14ac:dyDescent="0.25">
      <c r="A3">
        <v>24</v>
      </c>
      <c r="B3">
        <v>86</v>
      </c>
      <c r="C3">
        <v>94</v>
      </c>
      <c r="D3">
        <v>107</v>
      </c>
      <c r="E3">
        <v>95.66</v>
      </c>
      <c r="G3">
        <v>19</v>
      </c>
      <c r="H3">
        <v>115</v>
      </c>
      <c r="I3">
        <v>118</v>
      </c>
      <c r="J3">
        <v>91</v>
      </c>
      <c r="K3">
        <v>108</v>
      </c>
      <c r="M3">
        <v>34</v>
      </c>
      <c r="N3">
        <v>150</v>
      </c>
      <c r="O3">
        <v>166</v>
      </c>
      <c r="P3">
        <v>145</v>
      </c>
      <c r="Q3">
        <v>153.66999999999999</v>
      </c>
    </row>
    <row r="4" spans="1:17" x14ac:dyDescent="0.25">
      <c r="A4">
        <v>22</v>
      </c>
      <c r="B4">
        <v>96</v>
      </c>
      <c r="C4">
        <v>96</v>
      </c>
      <c r="D4">
        <v>100</v>
      </c>
      <c r="E4">
        <v>97.33</v>
      </c>
      <c r="G4">
        <v>18</v>
      </c>
      <c r="H4">
        <v>112</v>
      </c>
      <c r="I4">
        <v>68</v>
      </c>
      <c r="J4">
        <v>83</v>
      </c>
      <c r="K4">
        <v>87.66</v>
      </c>
      <c r="M4">
        <v>27</v>
      </c>
      <c r="N4">
        <v>83</v>
      </c>
      <c r="O4">
        <v>73</v>
      </c>
      <c r="P4">
        <v>108</v>
      </c>
      <c r="Q4">
        <v>88</v>
      </c>
    </row>
    <row r="5" spans="1:17" x14ac:dyDescent="0.25">
      <c r="A5">
        <v>20</v>
      </c>
      <c r="B5">
        <v>143</v>
      </c>
      <c r="C5">
        <v>128</v>
      </c>
      <c r="D5">
        <v>115</v>
      </c>
      <c r="E5">
        <f>SUBTOTAL(101,Table1[[#This Row],[Trial 1]:[Trial 3]])</f>
        <v>128.66666666666666</v>
      </c>
      <c r="G5">
        <v>15</v>
      </c>
      <c r="H5">
        <v>73</v>
      </c>
      <c r="I5">
        <v>52</v>
      </c>
      <c r="J5">
        <v>31</v>
      </c>
      <c r="K5">
        <f>SUBTOTAL(101,Table2[[#This Row],[Trial 1]:[Trial 3]])</f>
        <v>52</v>
      </c>
      <c r="M5">
        <v>45</v>
      </c>
      <c r="N5">
        <v>85</v>
      </c>
      <c r="O5">
        <v>100</v>
      </c>
      <c r="P5">
        <v>125</v>
      </c>
      <c r="Q5">
        <f>SUBTOTAL(101,Table3[[#This Row],[Trial 1]:[Trial 3]])</f>
        <v>103.33333333333333</v>
      </c>
    </row>
    <row r="6" spans="1:17" x14ac:dyDescent="0.25">
      <c r="A6">
        <v>20</v>
      </c>
      <c r="B6">
        <v>73</v>
      </c>
      <c r="C6">
        <v>91</v>
      </c>
      <c r="D6">
        <v>80</v>
      </c>
      <c r="E6">
        <v>81.3</v>
      </c>
      <c r="G6">
        <v>15</v>
      </c>
      <c r="H6">
        <v>87</v>
      </c>
      <c r="I6">
        <v>95</v>
      </c>
      <c r="J6">
        <v>82</v>
      </c>
      <c r="K6">
        <v>88</v>
      </c>
      <c r="M6">
        <v>37</v>
      </c>
      <c r="N6">
        <v>90</v>
      </c>
      <c r="O6">
        <v>70</v>
      </c>
      <c r="P6">
        <v>105</v>
      </c>
      <c r="Q6">
        <v>88.3</v>
      </c>
    </row>
    <row r="7" spans="1:17" x14ac:dyDescent="0.25">
      <c r="A7">
        <v>20</v>
      </c>
      <c r="B7">
        <v>64</v>
      </c>
      <c r="C7">
        <v>51</v>
      </c>
      <c r="D7">
        <v>53</v>
      </c>
      <c r="E7">
        <v>56</v>
      </c>
      <c r="G7">
        <v>10</v>
      </c>
      <c r="H7">
        <v>41</v>
      </c>
      <c r="I7">
        <v>37</v>
      </c>
      <c r="J7">
        <v>47</v>
      </c>
      <c r="K7">
        <v>41.6</v>
      </c>
      <c r="M7">
        <v>45</v>
      </c>
      <c r="N7">
        <v>57</v>
      </c>
      <c r="O7">
        <v>62</v>
      </c>
      <c r="P7">
        <v>86</v>
      </c>
      <c r="Q7">
        <v>68.3</v>
      </c>
    </row>
    <row r="11" spans="1:17" x14ac:dyDescent="0.25">
      <c r="A11">
        <f>SUBTOTAL(101,Table1[Temp])</f>
        <v>21.2</v>
      </c>
      <c r="E11">
        <f>SUBTOTAL(101,Table1[Average])</f>
        <v>82.572500000000005</v>
      </c>
      <c r="G11">
        <f>SUBTOTAL(101,Table2[Temp])</f>
        <v>15.4</v>
      </c>
      <c r="K11">
        <f>SUBTOTAL(101,Table2[Average])</f>
        <v>81.314999999999998</v>
      </c>
      <c r="M11">
        <f>SUBTOTAL(101,Table3[Temp])</f>
        <v>37.6</v>
      </c>
      <c r="Q11">
        <f>SUBTOTAL(101,Table3[Average])</f>
        <v>99.567499999999995</v>
      </c>
    </row>
  </sheetData>
  <mergeCells count="3">
    <mergeCell ref="A1:E1"/>
    <mergeCell ref="G1:K1"/>
    <mergeCell ref="M1:Q1"/>
  </mergeCells>
  <pageMargins left="0.7" right="0.7" top="0.75" bottom="0.75" header="0.3" footer="0.3"/>
  <pageSetup orientation="portrait" horizontalDpi="4294967295" verticalDpi="4294967295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Normal="100" workbookViewId="0">
      <selection activeCell="A8" sqref="A8"/>
    </sheetView>
  </sheetViews>
  <sheetFormatPr defaultRowHeight="15" x14ac:dyDescent="0.25"/>
  <cols>
    <col min="1" max="1" width="8.5703125" bestFit="1" customWidth="1"/>
    <col min="2" max="4" width="8.85546875" bestFit="1" customWidth="1"/>
    <col min="5" max="5" width="7.28515625" customWidth="1"/>
    <col min="6" max="6" width="5" customWidth="1"/>
    <col min="7" max="7" width="8.5703125" bestFit="1" customWidth="1"/>
    <col min="8" max="10" width="8.85546875" bestFit="1" customWidth="1"/>
    <col min="12" max="12" width="5.28515625" customWidth="1"/>
    <col min="13" max="13" width="8.5703125" bestFit="1" customWidth="1"/>
    <col min="14" max="16" width="8.85546875" bestFit="1" customWidth="1"/>
    <col min="17" max="17" width="8.7109375" customWidth="1"/>
  </cols>
  <sheetData>
    <row r="1" spans="1:17" x14ac:dyDescent="0.25">
      <c r="A1" s="2" t="s">
        <v>5</v>
      </c>
      <c r="B1" s="2"/>
      <c r="C1" s="2"/>
      <c r="D1" s="2"/>
      <c r="E1" s="2"/>
      <c r="G1" s="2" t="s">
        <v>6</v>
      </c>
      <c r="H1" s="2"/>
      <c r="I1" s="2"/>
      <c r="J1" s="2"/>
      <c r="K1" s="2"/>
      <c r="M1" s="2" t="s">
        <v>7</v>
      </c>
      <c r="N1" s="2"/>
      <c r="O1" s="2"/>
      <c r="P1" s="2"/>
      <c r="Q1" s="2"/>
    </row>
    <row r="2" spans="1:17" x14ac:dyDescent="0.25">
      <c r="A2" t="s">
        <v>4</v>
      </c>
      <c r="B2" t="s">
        <v>0</v>
      </c>
      <c r="C2" t="s">
        <v>1</v>
      </c>
      <c r="D2" t="s">
        <v>2</v>
      </c>
      <c r="E2" t="s">
        <v>3</v>
      </c>
      <c r="G2" t="s">
        <v>4</v>
      </c>
      <c r="H2" t="s">
        <v>0</v>
      </c>
      <c r="I2" t="s">
        <v>1</v>
      </c>
      <c r="J2" t="s">
        <v>2</v>
      </c>
      <c r="K2" t="s">
        <v>3</v>
      </c>
      <c r="M2" t="s">
        <v>4</v>
      </c>
      <c r="N2" t="s">
        <v>0</v>
      </c>
      <c r="O2" t="s">
        <v>1</v>
      </c>
      <c r="P2" t="s">
        <v>2</v>
      </c>
      <c r="Q2" t="s">
        <v>3</v>
      </c>
    </row>
    <row r="3" spans="1:17" x14ac:dyDescent="0.25">
      <c r="A3">
        <v>23</v>
      </c>
      <c r="B3">
        <v>72</v>
      </c>
      <c r="C3">
        <v>77</v>
      </c>
      <c r="D3">
        <v>86</v>
      </c>
      <c r="E3" s="1">
        <v>78.333333333333329</v>
      </c>
      <c r="G3">
        <v>11</v>
      </c>
      <c r="H3">
        <v>96</v>
      </c>
      <c r="I3">
        <v>74</v>
      </c>
      <c r="J3">
        <v>82</v>
      </c>
      <c r="K3">
        <v>84</v>
      </c>
      <c r="M3">
        <v>35</v>
      </c>
      <c r="N3">
        <v>69</v>
      </c>
      <c r="O3">
        <v>73</v>
      </c>
      <c r="P3">
        <v>87</v>
      </c>
      <c r="Q3" s="1">
        <v>76.333333333333329</v>
      </c>
    </row>
    <row r="4" spans="1:17" x14ac:dyDescent="0.25">
      <c r="A4">
        <v>22</v>
      </c>
      <c r="B4">
        <v>66</v>
      </c>
      <c r="C4">
        <v>65</v>
      </c>
      <c r="D4">
        <v>70</v>
      </c>
      <c r="E4">
        <v>67</v>
      </c>
      <c r="G4">
        <v>20</v>
      </c>
      <c r="H4">
        <v>56</v>
      </c>
      <c r="I4">
        <v>48</v>
      </c>
      <c r="J4">
        <v>36</v>
      </c>
      <c r="K4">
        <v>46</v>
      </c>
      <c r="M4">
        <v>29</v>
      </c>
      <c r="N4">
        <v>54</v>
      </c>
      <c r="O4">
        <v>60</v>
      </c>
      <c r="P4">
        <v>67</v>
      </c>
      <c r="Q4">
        <v>60</v>
      </c>
    </row>
    <row r="5" spans="1:17" x14ac:dyDescent="0.25">
      <c r="A5">
        <v>20</v>
      </c>
      <c r="B5">
        <v>87</v>
      </c>
      <c r="C5">
        <v>98</v>
      </c>
      <c r="D5">
        <v>82</v>
      </c>
      <c r="E5">
        <v>89</v>
      </c>
      <c r="G5">
        <v>15</v>
      </c>
      <c r="H5">
        <v>72</v>
      </c>
      <c r="I5">
        <v>77</v>
      </c>
      <c r="J5">
        <v>64</v>
      </c>
      <c r="K5">
        <v>71</v>
      </c>
      <c r="M5">
        <v>28</v>
      </c>
      <c r="N5">
        <v>87</v>
      </c>
      <c r="O5">
        <v>85</v>
      </c>
      <c r="P5">
        <v>90</v>
      </c>
      <c r="Q5">
        <v>87</v>
      </c>
    </row>
    <row r="6" spans="1:17" x14ac:dyDescent="0.25">
      <c r="A6">
        <v>22</v>
      </c>
      <c r="B6">
        <v>94</v>
      </c>
      <c r="C6">
        <v>131</v>
      </c>
      <c r="D6">
        <v>138</v>
      </c>
      <c r="E6">
        <f>SUBTOTAL(101,Table15[[#This Row],[Trial 1]:[Trial 3]])</f>
        <v>121</v>
      </c>
      <c r="G6">
        <v>6</v>
      </c>
      <c r="H6">
        <v>92</v>
      </c>
      <c r="I6">
        <v>127</v>
      </c>
      <c r="J6">
        <v>112</v>
      </c>
      <c r="K6">
        <f>SUBTOTAL(101,Table26[[#This Row],[Trial 1]:[Trial 3]])</f>
        <v>110.33333333333333</v>
      </c>
      <c r="M6">
        <v>26</v>
      </c>
      <c r="N6">
        <v>150</v>
      </c>
      <c r="O6">
        <v>140</v>
      </c>
      <c r="P6">
        <v>130</v>
      </c>
      <c r="Q6">
        <f>SUBTOTAL(101,Table37[[#This Row],[Trial 1]:[Trial 3]])</f>
        <v>140</v>
      </c>
    </row>
    <row r="7" spans="1:17" x14ac:dyDescent="0.25">
      <c r="A7">
        <v>22</v>
      </c>
      <c r="B7">
        <v>80</v>
      </c>
      <c r="C7">
        <v>90</v>
      </c>
      <c r="D7">
        <v>60</v>
      </c>
      <c r="E7">
        <v>76.599999999999994</v>
      </c>
      <c r="G7">
        <v>18</v>
      </c>
      <c r="H7">
        <v>68</v>
      </c>
      <c r="I7">
        <v>30</v>
      </c>
      <c r="J7">
        <v>58</v>
      </c>
      <c r="K7">
        <v>52</v>
      </c>
      <c r="M7">
        <v>28</v>
      </c>
      <c r="N7">
        <v>67</v>
      </c>
      <c r="O7">
        <v>67</v>
      </c>
      <c r="P7">
        <v>75</v>
      </c>
      <c r="Q7">
        <v>69.599999999999994</v>
      </c>
    </row>
    <row r="11" spans="1:17" x14ac:dyDescent="0.25">
      <c r="A11">
        <f>SUBTOTAL(101,Table15[Temp])</f>
        <v>21.8</v>
      </c>
      <c r="E11">
        <f>SUBTOTAL(101,Table15[Average])</f>
        <v>77.73333333333332</v>
      </c>
      <c r="G11">
        <f>SUBTOTAL(101,Table26[Temp])</f>
        <v>14</v>
      </c>
      <c r="K11">
        <f>SUBTOTAL(101,Table26[Average])</f>
        <v>63.25</v>
      </c>
      <c r="M11">
        <f>SUBTOTAL(101,Table37[Temp])</f>
        <v>29.2</v>
      </c>
      <c r="Q11">
        <f>SUBTOTAL(101,Table37[Average])</f>
        <v>73.23333333333332</v>
      </c>
    </row>
  </sheetData>
  <mergeCells count="3">
    <mergeCell ref="A1:E1"/>
    <mergeCell ref="G1:K1"/>
    <mergeCell ref="M1:Q1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</vt:lpstr>
      <vt:lpstr>6th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Howell, Jennifer</dc:creator>
  <cp:lastModifiedBy>CHS-TEACHER</cp:lastModifiedBy>
  <dcterms:created xsi:type="dcterms:W3CDTF">2017-04-11T12:13:05Z</dcterms:created>
  <dcterms:modified xsi:type="dcterms:W3CDTF">2017-04-12T18:56:49Z</dcterms:modified>
</cp:coreProperties>
</file>